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<sst xmlns="http://schemas.openxmlformats.org/spreadsheetml/2006/main" count="519" uniqueCount="500">
  <si>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</si>
  <si>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</si>
  <si>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</si>
  <si>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</si>
  <si>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</si>
  <si>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</si>
  <si>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</si>
  <si>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</si>
  <si>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</si>
  <si>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</si>
  <si>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</si>
  <si>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</si>
  <si>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</si>
  <si>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</si>
  <si>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</si>
  <si>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</si>
  <si>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</si>
  <si>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</si>
  <si>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</si>
  <si>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</si>
  <si>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</si>
  <si>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</si>
  <si>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</si>
  <si>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</si>
  <si>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</si>
  <si>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</si>
  <si>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</si>
  <si>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</si>
  <si>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</si>
  <si>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</si>
  <si>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</si>
  <si>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</si>
  <si>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</si>
  <si>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</si>
  <si>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</si>
  <si>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</si>
  <si>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</si>
  <si>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</si>
  <si>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</si>
  <si>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</si>
  <si>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</si>
  <si>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</si>
  <si>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</si>
  <si>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</si>
  <si>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</si>
  <si>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</si>
  <si>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</si>
  <si>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</si>
  <si>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</si>
  <si>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</si>
  <si>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</si>
  <si>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</si>
  <si>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</si>
  <si>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</si>
  <si>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</si>
  <si>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</si>
  <si>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</si>
  <si>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</si>
  <si>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</si>
  <si>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</si>
  <si>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</si>
  <si>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</si>
  <si>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</si>
  <si>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</si>
  <si>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</si>
  <si>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</si>
  <si>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</si>
  <si>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</si>
  <si>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</si>
  <si>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</si>
  <si>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</si>
  <si>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</si>
  <si>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</si>
  <si>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</si>
  <si>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</si>
  <si>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</si>
  <si>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</si>
  <si>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</si>
  <si>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</si>
  <si>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</si>
  <si>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</si>
  <si>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</si>
  <si>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</si>
  <si>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</si>
  <si>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</si>
  <si>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</si>
  <si>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</si>
  <si>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</si>
  <si>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</si>
  <si>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</si>
  <si>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</si>
  <si>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</si>
  <si>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</si>
  <si>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</si>
  <si>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</si>
  <si>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</si>
  <si>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</si>
  <si>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</si>
  <si>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</si>
  <si>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</si>
  <si>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</si>
  <si>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</si>
  <si>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</si>
  <si>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</si>
  <si>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</si>
  <si>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</si>
  <si>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</si>
  <si>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</si>
  <si>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</si>
  <si>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</si>
  <si>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</si>
  <si>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</si>
  <si>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</si>
  <si>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</si>
  <si>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</si>
  <si>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</si>
  <si>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</si>
  <si>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</si>
  <si>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</si>
  <si>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</si>
  <si>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</si>
  <si>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</si>
  <si>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</si>
  <si>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</si>
  <si>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</si>
  <si>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</si>
  <si>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</si>
  <si>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</si>
  <si>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</si>
  <si>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</si>
  <si>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</si>
  <si>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</si>
  <si>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</si>
  <si>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</si>
  <si>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</si>
  <si>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</si>
  <si>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</si>
  <si>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</si>
  <si>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</si>
  <si>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</si>
  <si>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</si>
  <si>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</si>
  <si>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</si>
  <si>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</si>
  <si>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</si>
  <si>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</si>
  <si>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</si>
  <si>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</si>
  <si>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</si>
  <si>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</si>
  <si>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</si>
  <si>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</si>
  <si>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</si>
  <si>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</si>
  <si>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</si>
  <si>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</si>
  <si>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</si>
  <si>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</si>
  <si>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</si>
  <si>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</si>
  <si>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</si>
  <si>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</si>
  <si>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</si>
  <si>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</si>
  <si>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</si>
  <si>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</si>
  <si>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</si>
  <si>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</si>
  <si>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</si>
  <si>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</si>
  <si>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</si>
  <si>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</si>
  <si>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</si>
  <si>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</si>
  <si>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</si>
  <si>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</si>
  <si>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</si>
  <si>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</si>
  <si>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</si>
  <si>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</si>
  <si>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</si>
  <si>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</si>
  <si>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</si>
  <si>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</si>
  <si>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</si>
  <si>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</si>
  <si>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</si>
  <si>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</si>
  <si>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</si>
  <si>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</si>
  <si>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</si>
  <si>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</si>
  <si>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</si>
  <si>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</si>
  <si>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</si>
  <si>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</si>
  <si>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</si>
  <si>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</si>
  <si>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</si>
  <si>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</si>
  <si>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</si>
  <si>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</si>
  <si>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</si>
  <si>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</si>
  <si>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</si>
  <si>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</si>
  <si>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</si>
  <si>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</si>
  <si>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</si>
  <si>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</si>
  <si>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</si>
  <si>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</si>
  <si>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</si>
  <si>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</si>
  <si>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</si>
  <si>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</si>
  <si>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</si>
  <si>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</si>
  <si>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</si>
  <si>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</si>
  <si>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</si>
  <si>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</si>
  <si>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</si>
  <si>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</si>
  <si>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</si>
  <si>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</si>
  <si>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</si>
  <si>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</si>
  <si>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</si>
  <si>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</si>
  <si>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</si>
  <si>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</si>
  <si>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</si>
  <si>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</si>
  <si>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</si>
  <si>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</si>
  <si>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</si>
  <si>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</si>
  <si>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</si>
  <si>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</si>
  <si>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</si>
  <si>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</si>
  <si>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</si>
  <si>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</si>
  <si>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</si>
  <si>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</si>
  <si>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</si>
  <si>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</si>
  <si>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</si>
  <si>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</si>
  <si>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</si>
  <si>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</si>
  <si>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</si>
  <si>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</si>
  <si>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</si>
  <si>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</si>
  <si>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</si>
  <si>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</si>
  <si>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</si>
  <si>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</si>
  <si>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</si>
  <si>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</si>
  <si>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</si>
  <si>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</si>
  <si>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</si>
  <si>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</si>
  <si>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</si>
  <si>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</si>
  <si>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</si>
  <si>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</si>
  <si>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</si>
  <si>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</si>
  <si>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</si>
  <si>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</si>
  <si>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</si>
  <si>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</si>
  <si>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</si>
  <si>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</si>
  <si>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</si>
  <si>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</si>
  <si>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</si>
  <si>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</si>
  <si>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</si>
  <si>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</si>
  <si>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</si>
  <si>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</si>
  <si>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</si>
  <si>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</si>
  <si>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</si>
  <si>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</si>
  <si>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</si>
  <si>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</si>
  <si>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</si>
  <si>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</si>
  <si>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</si>
  <si>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</si>
  <si>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</si>
  <si>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</si>
  <si>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</si>
  <si>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</si>
  <si>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</si>
  <si>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</si>
  <si>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</si>
  <si>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</si>
  <si>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</si>
  <si>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</si>
  <si>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</si>
  <si>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</si>
  <si>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</si>
  <si>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</si>
  <si>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</si>
  <si>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</si>
  <si>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</si>
  <si>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</si>
  <si>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</si>
  <si>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</si>
  <si>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</si>
  <si>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</si>
  <si>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</si>
  <si>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</si>
  <si>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</si>
  <si>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</si>
  <si>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</si>
  <si>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</si>
  <si>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</si>
  <si>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</si>
  <si>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</si>
  <si>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</si>
  <si>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</si>
  <si>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</si>
  <si>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</si>
  <si>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</si>
  <si>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</si>
  <si>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</si>
  <si>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</si>
  <si>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</si>
  <si>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</si>
  <si>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</si>
  <si>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</si>
  <si>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</si>
  <si>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</si>
  <si>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</si>
  <si>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</si>
  <si>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</si>
  <si>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</si>
  <si>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</si>
  <si>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</si>
  <si>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</si>
  <si>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</si>
  <si>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</si>
  <si>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</si>
  <si>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</si>
  <si>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</si>
  <si>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</si>
  <si>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</si>
  <si>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</si>
  <si>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</si>
  <si>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</si>
  <si>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</si>
  <si>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</si>
  <si>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</si>
  <si>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</si>
  <si>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</si>
  <si>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</si>
  <si>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</si>
  <si>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</si>
  <si>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</si>
  <si>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</si>
  <si>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</si>
  <si>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</si>
  <si>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</si>
  <si>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</si>
  <si>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</si>
  <si>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</si>
  <si>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</si>
  <si>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</si>
  <si>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</si>
  <si>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</si>
  <si>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</si>
  <si>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</si>
  <si>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</si>
  <si>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</si>
  <si>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</si>
  <si>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</si>
  <si>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</si>
  <si>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</si>
  <si>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</si>
  <si>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</si>
  <si>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</si>
  <si>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</si>
  <si>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</si>
  <si>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</si>
  <si>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</si>
  <si>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</si>
  <si>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</si>
  <si>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</si>
  <si>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</si>
  <si>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</si>
  <si>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</si>
  <si>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</si>
  <si>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</si>
  <si>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</si>
  <si>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</si>
  <si>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</si>
  <si>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</si>
  <si>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</si>
  <si>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</si>
  <si>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</si>
  <si>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</si>
  <si>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</si>
  <si>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</si>
  <si>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</si>
  <si>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</si>
  <si>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</si>
  <si>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</si>
  <si>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</si>
  <si>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</si>
  <si>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</si>
  <si>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</si>
  <si>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</si>
  <si>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</si>
  <si>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</si>
  <si>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</si>
  <si>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</si>
  <si>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</si>
  <si>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</si>
  <si>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</si>
  <si>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</si>
  <si>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</si>
  <si>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</si>
  <si>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</si>
  <si>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</si>
  <si>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</si>
  <si>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</si>
  <si>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</si>
  <si>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</si>
  <si>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</si>
  <si>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</si>
  <si>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</si>
  <si>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</si>
  <si>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</si>
  <si>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</si>
  <si>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</si>
  <si>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</si>
  <si>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</si>
  <si>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</si>
  <si>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</si>
  <si>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</si>
  <si>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</si>
  <si>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</si>
  <si>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</si>
  <si>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</si>
  <si>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</si>
  <si>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</si>
  <si>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</si>
  <si>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</si>
  <si>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</si>
  <si>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</si>
  <si>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</si>
  <si>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</si>
  <si>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</si>
  <si>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</si>
  <si>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</si>
  <si>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</si>
  <si>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</si>
  <si>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</si>
  <si>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</si>
  <si>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</si>
  <si>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</si>
  <si>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</si>
  <si>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</si>
  <si>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</si>
  <si>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</si>
  <si>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</si>
  <si>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</si>
  <si>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</si>
  <si>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</si>
  <si>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</si>
  <si>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</si>
  <si>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</si>
  <si>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</si>
  <si>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</si>
  <si>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</si>
  <si>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</si>
  <si>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</si>
  <si>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</si>
  <si>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</si>
  <si>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</si>
  <si>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</si>
  <si>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</si>
  <si>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</si>
  <si>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</si>
  <si>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</si>
  <si>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</si>
  <si>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</si>
  <si>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</si>
  <si>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.</t>
  </si>
  <si>
    <t>Company: Quang Ninh Clean Water Joint Stock Company (NQN)</t>
  </si>
  <si>
    <t>INCOME STATEMENT (as of 30/06/2019)</t>
  </si>
  <si>
    <t xml:space="preserve">FINANCIAL STATEMENT - QUARTER II.2019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</si>
</sst>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H8" sqref="H8"/>
    </sheetView>
  </sheetViews>
  <sheetFormatPr defaultColWidth="9.140625" defaultRowHeight="12"/>
  <cols>
    <col min="1" max="1" width="51.140625" style="0" hidden="1" customWidth="1"/>
    <col min="2" max="2" width="48.57421875" style="0" customWidth="1"/>
    <col min="3" max="3" width="10.00390625" style="0" hidden="1" customWidth="1"/>
    <col min="4" max="4" width="14.574218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497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499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109858265875</v>
      </c>
      <c r="F10" s="24">
        <v>100167990511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v>13415410767</v>
      </c>
      <c r="F11" s="20">
        <f>F12+F13</f>
        <v>30198833858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13415410767</v>
      </c>
      <c r="F12" s="21">
        <v>30198833858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0</v>
      </c>
      <c r="F14" s="20">
        <f>F15+F16+F17</f>
        <v>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v>60605643833</v>
      </c>
      <c r="F18" s="20">
        <f>F19+F22+F23+F24+F25+F26+F27+F28</f>
        <v>32292599686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17547514266</v>
      </c>
      <c r="F19" s="21">
        <v>18745077824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40846160203</v>
      </c>
      <c r="F22" s="21">
        <v>11785316945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3071876479</v>
      </c>
      <c r="F26" s="21">
        <v>2570911833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-859907115</v>
      </c>
      <c r="F27" s="21">
        <v>-808706916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v>29849633293</v>
      </c>
      <c r="F29" s="20">
        <f>F30+F31</f>
        <v>30850317470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0">
        <v>29849633293</v>
      </c>
      <c r="F30" s="21">
        <v>32525221771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>
        <v>-1674904301</v>
      </c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v>5987577982</v>
      </c>
      <c r="F32" s="20">
        <v>6826239497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/>
      <c r="F33" s="21"/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0">
        <v>5987577982</v>
      </c>
      <c r="F36" s="20">
        <v>6826239497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/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v>958521394673</v>
      </c>
      <c r="F43" s="20">
        <f>F44+F54+F64+F67+F70+F76</f>
        <v>943857332093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0</v>
      </c>
      <c r="F44" s="20">
        <f>F45+F46+F47+F48+F49+F50+F53</f>
        <v>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779244829443</v>
      </c>
      <c r="F54" s="20">
        <f>F55+F58+F61</f>
        <v>805963914659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776844463486</v>
      </c>
      <c r="F55" s="20">
        <f>F56+F57</f>
        <v>804375132402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1902195445635</v>
      </c>
      <c r="F56" s="21">
        <v>1859602918189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-1125350982149</v>
      </c>
      <c r="F57" s="21">
        <v>-1055227785787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2400365957</v>
      </c>
      <c r="F61" s="20">
        <f>F62+F63</f>
        <v>1588782257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6195450747</v>
      </c>
      <c r="F62" s="21">
        <v>4970450747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-3795084790</v>
      </c>
      <c r="F63" s="21">
        <v>-3381668490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163197899114</v>
      </c>
      <c r="F67" s="20">
        <f>F68+F69</f>
        <v>119378573558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>
        <v>61179893165</v>
      </c>
      <c r="F68" s="21">
        <v>61405050177</v>
      </c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102018005949</v>
      </c>
      <c r="F69" s="21">
        <v>57973523381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4394939030</v>
      </c>
      <c r="F70" s="20">
        <f>F71+F72+F73+F74+F75</f>
        <v>4928655000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>
        <v>4394939030</v>
      </c>
      <c r="F71" s="21">
        <v>4928655000</v>
      </c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11683727086</v>
      </c>
      <c r="F76" s="20">
        <f>F77+F78+F79+F80</f>
        <v>13586188876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11683727086</v>
      </c>
      <c r="F77" s="21">
        <v>13586188876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1068379660548</v>
      </c>
      <c r="F81" s="20">
        <f>F10+F43</f>
        <v>1044025322604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504840077786</v>
      </c>
      <c r="F83" s="20">
        <f>F84+F106</f>
        <v>447682146767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211987711091</v>
      </c>
      <c r="F84" s="20">
        <f>SUM(F85:F104)</f>
        <v>182556064010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48187293284</v>
      </c>
      <c r="F85" s="21">
        <v>35025648898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2414633380</v>
      </c>
      <c r="F88" s="21">
        <v>1915687904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11677615360</v>
      </c>
      <c r="F89" s="21">
        <v>11689375167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35014952486</v>
      </c>
      <c r="F90" s="21">
        <v>54014569887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10234017019</v>
      </c>
      <c r="F91" s="21">
        <v>4985292560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34341051458</v>
      </c>
      <c r="F95" s="21">
        <v>37546831853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47421383099</v>
      </c>
      <c r="F97" s="21">
        <v>33822045767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22696765005</v>
      </c>
      <c r="F99" s="21">
        <v>3556611974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292852366695</v>
      </c>
      <c r="F106" s="20">
        <f>SUM(F107:F119)</f>
        <v>265126082757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292852366695</v>
      </c>
      <c r="F114" s="21">
        <v>265126082757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563539582762</v>
      </c>
      <c r="F120" s="20">
        <f>F121+F139</f>
        <v>596343175837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563539582762</v>
      </c>
      <c r="F121" s="20">
        <f>F122+F125+F126+F127+F128+F129+F130+F131+F132+F133+F134+F137+F138</f>
        <v>596343175837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508315930000</v>
      </c>
      <c r="F122" s="20">
        <f>F123+F124</f>
        <v>508315930000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508315930000</v>
      </c>
      <c r="F123" s="21">
        <v>508315930000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>
        <v>10393</v>
      </c>
      <c r="F127" s="21">
        <v>10393</v>
      </c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20237297104</v>
      </c>
      <c r="F131" s="21">
        <v>20237297104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14316745265</v>
      </c>
      <c r="F134" s="20">
        <f>F135+F136</f>
        <v>47120338340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/>
      <c r="F135" s="21"/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14316745265</v>
      </c>
      <c r="F136" s="21">
        <v>47120338340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20669600000</v>
      </c>
      <c r="F137" s="21">
        <v>20669600000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1068379660548</v>
      </c>
      <c r="F147" s="20">
        <f>F83+F120</f>
        <v>1044025322604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A3" sqref="A3:E3"/>
    </sheetView>
  </sheetViews>
  <sheetFormatPr defaultColWidth="18.7109375" defaultRowHeight="12"/>
  <cols>
    <col min="1" max="1" width="30.28125" style="0" hidden="1" customWidth="1"/>
    <col min="2" max="2" width="46.28125" style="0" customWidth="1"/>
    <col min="3" max="3" width="8.57421875" style="0" hidden="1" customWidth="1"/>
    <col min="4" max="4" width="9.140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497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499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147531509885</v>
      </c>
      <c r="F9" s="21">
        <v>279786171198</v>
      </c>
      <c r="G9" s="21">
        <v>140043663268</v>
      </c>
      <c r="H9" s="21">
        <v>261467321715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147531509885</v>
      </c>
      <c r="F11" s="20">
        <f>F9-F10</f>
        <v>279786171198</v>
      </c>
      <c r="G11" s="20">
        <f>G9-G10</f>
        <v>140043663268</v>
      </c>
      <c r="H11" s="20">
        <f>H9-H10</f>
        <v>261467321715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115688378777</v>
      </c>
      <c r="F12" s="21">
        <v>221471861133</v>
      </c>
      <c r="G12" s="21">
        <v>130808179561</v>
      </c>
      <c r="H12" s="21">
        <v>217209114605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31843131108</v>
      </c>
      <c r="F13" s="20">
        <f>F11-F12</f>
        <v>58314310065</v>
      </c>
      <c r="G13" s="20">
        <f>G11-G12</f>
        <v>9235483707</v>
      </c>
      <c r="H13" s="20">
        <f>H11-H12</f>
        <v>44258207110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3529829</v>
      </c>
      <c r="F14" s="21">
        <v>9750029</v>
      </c>
      <c r="G14" s="21">
        <v>12872519</v>
      </c>
      <c r="H14" s="21">
        <v>27700726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7485456021</v>
      </c>
      <c r="F15" s="21">
        <v>12920796786</v>
      </c>
      <c r="G15" s="21">
        <v>6249093614</v>
      </c>
      <c r="H15" s="21">
        <v>11154432262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7485456021</v>
      </c>
      <c r="F16" s="21">
        <v>12920796786</v>
      </c>
      <c r="G16" s="21">
        <v>6249093614</v>
      </c>
      <c r="H16" s="21">
        <v>11154432262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55560843</v>
      </c>
      <c r="F18" s="21">
        <v>94437420</v>
      </c>
      <c r="G18" s="21">
        <v>163318643</v>
      </c>
      <c r="H18" s="21">
        <v>299304284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16005409168</v>
      </c>
      <c r="F19" s="21">
        <v>27743448467</v>
      </c>
      <c r="G19" s="21">
        <v>2598493258</v>
      </c>
      <c r="H19" s="21">
        <v>22786389732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8300234905</v>
      </c>
      <c r="F20" s="20">
        <f>F13+F14-F15+F17-F18-F19</f>
        <v>17565377421</v>
      </c>
      <c r="G20" s="20">
        <f>G13+G14-G15+G17-G18-G19</f>
        <v>237450711</v>
      </c>
      <c r="H20" s="20">
        <f>H13+H14-H15+H17-H18-H19</f>
        <v>10045781558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317760626</v>
      </c>
      <c r="F21" s="21">
        <v>353215175</v>
      </c>
      <c r="G21" s="21">
        <v>4444865274</v>
      </c>
      <c r="H21" s="21">
        <v>4458501639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17536364</v>
      </c>
      <c r="F22" s="21">
        <v>22667015</v>
      </c>
      <c r="G22" s="21">
        <v>325893871</v>
      </c>
      <c r="H22" s="21">
        <v>326357460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300224262</v>
      </c>
      <c r="F23" s="20">
        <f>F21-F22</f>
        <v>330548160</v>
      </c>
      <c r="G23" s="20">
        <f>G21-G22</f>
        <v>4118971403</v>
      </c>
      <c r="H23" s="20">
        <f>H21-H22</f>
        <v>4132144179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8600459167</v>
      </c>
      <c r="F24" s="20">
        <f>F20+F23</f>
        <v>17895925581</v>
      </c>
      <c r="G24" s="20">
        <f>G20+G23</f>
        <v>4356422114</v>
      </c>
      <c r="H24" s="20">
        <f>H20+H23</f>
        <v>14177925737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1720091833</v>
      </c>
      <c r="F25" s="21">
        <v>3579186316</v>
      </c>
      <c r="G25" s="21">
        <v>975306096</v>
      </c>
      <c r="H25" s="21">
        <v>2939606821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6880367334</v>
      </c>
      <c r="F27" s="20">
        <f>F24-F25-F26</f>
        <v>14316739265</v>
      </c>
      <c r="G27" s="20">
        <f>G24-G25-G26</f>
        <v>3381116018</v>
      </c>
      <c r="H27" s="20">
        <f>H24-H25-H26</f>
        <v>11238318916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496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2019-08-06T09:15:52Z</dcterms:modified>
  <cp:category/>
  <cp:version/>
  <cp:contentType/>
  <cp:contentStatus/>
</cp:coreProperties>
</file>